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Лист1!$A$7:$AB$28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Лист1!$A$34:$N$34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C49" i="1"/>
  <c r="M27" l="1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L28" l="1"/>
  <c r="M28" s="1"/>
  <c r="M29" s="1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<sst xmlns="http://schemas.openxmlformats.org/spreadsheetml/2006/main" count="153" uniqueCount="118">
  <si>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</si>
  <si>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</si>
  <si>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</si>
  <si>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</si>
  <si>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</si>
  <si>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</si>
  <si>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</si>
  <si>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</si>
  <si>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</si>
  <si>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</si>
  <si>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</si>
  <si>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</si>
  <si>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</si>
  <si>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</si>
  <si>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</si>
  <si>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</si>
  <si>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</si>
  <si>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</si>
  <si>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</si>
  <si>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</si>
  <si>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</si>
  <si>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</si>
  <si>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</si>
  <si>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</si>
  <si>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</si>
  <si>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</si>
  <si>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</si>
  <si>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г.Уфа</t>
  </si>
  <si>
    <t>Поставка оборудования СПД - отдел развития</t>
  </si>
  <si>
    <t>, тел. , эл.почта:</t>
  </si>
  <si>
    <t/>
  </si>
  <si>
    <t>02.11.2015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</si>
  <si>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</si>
  <si>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</si>
  <si>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</si>
  <si>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38869</t>
  </si>
  <si>
    <t>МОДУЛЬ CISCO VWIC3-2MFT-G703</t>
  </si>
  <si>
    <t>шт</t>
  </si>
  <si>
    <t>38988</t>
  </si>
  <si>
    <t>ТРАНСИВЕР ONS-SC+-10G-SR</t>
  </si>
  <si>
    <t>Оптический трансивер для клиентского подключения по MM ОВ ОМ3 до 300 м, LC Connector, для карт 10x10G-LC оборудования DWDM ONS15454</t>
  </si>
  <si>
    <t>40241</t>
  </si>
  <si>
    <t>КОММУТАТОР CISCO ME3600X-24FS-M</t>
  </si>
  <si>
    <t>Коммутатор Layer2 Layer3, 24 порта 1000Base-X (SFP), 2 порта 10G(SFP+), блок питания DC  + SMARTNET 8x5xNBD, «ME3600X 10GE Upgrade License
ME3600X Advanced Metro IP Access License»</t>
  </si>
  <si>
    <t>40246</t>
  </si>
  <si>
    <t>МОДУЛЬ УПРАВЛЕНИЯ RSP720-3C-GE</t>
  </si>
  <si>
    <t>Управляющий модуль для Cisco 7600 Series, 2 порта Gigabit Ehernet</t>
  </si>
  <si>
    <t>40266</t>
  </si>
  <si>
    <t>ТРАНСИВЕР ONS-SC+-10G-C</t>
  </si>
  <si>
    <t>Оптический трансивер перестраиваемый по длине волны Full C-band, LC Connector, для карт 10x10G-LC оборудования DWDM ONS15454</t>
  </si>
  <si>
    <t>40677</t>
  </si>
  <si>
    <t>КАРТА ЛИНЕЙНАЯ WS-X6704-10GE</t>
  </si>
  <si>
    <t xml:space="preserve"> WS-X6704-10GE CEF720 4 port 10-Gigabit Ethernet Rev. 2.7 (Линейная карта 7606) SMARTNET 8x5xNBD</t>
  </si>
  <si>
    <t>40673</t>
  </si>
  <si>
    <t>МОДУЛЬ 64 КАНАЛЬНЫЙ PVDM2-64</t>
  </si>
  <si>
    <t>МОДУЛЬ 64 КАНАЛЬНЫЙ DSP AS5X-PVDM2-64 64-CHANNEL PACKET VOICE/FAX DSP MODULE</t>
  </si>
  <si>
    <t>41408</t>
  </si>
  <si>
    <t>МОДУЛЬ WS-X6748-GE-TX</t>
  </si>
  <si>
    <t>Модуль для Cisco Catalyst 6500 Series, 48 портов 10/100/1000BaseTX</t>
  </si>
  <si>
    <t>41407</t>
  </si>
  <si>
    <t>МОДУЛЬ WS-X6748-SFP</t>
  </si>
  <si>
    <t xml:space="preserve"> Catalyst 6500 48-port GigE Mod: fabric-enabled (Req. SFPs) + 8x5xNBD</t>
  </si>
  <si>
    <t>42470</t>
  </si>
  <si>
    <t>КОММУТАТОР ME-3400EG-12CS-M</t>
  </si>
  <si>
    <t>Коммутатор Cisco 12*COMBO (10/100/1000 и SFP) + 4 x SFP, в комплекте с блоком питания ME34X-PWR-DC</t>
  </si>
  <si>
    <t>42514</t>
  </si>
  <si>
    <t>КОНВЕРТЕР ИНТЕРФЕЙСОВ XENPAK-SFP+</t>
  </si>
  <si>
    <t>Конвертер интерфейсов Xenpak в SFP+</t>
  </si>
  <si>
    <t>42515</t>
  </si>
  <si>
    <t>КОНВЕРТЕР ИНТЕРФЕЙСОВ X2-SFP+</t>
  </si>
  <si>
    <t>Конвертер интерфейсов X2 в SFP+</t>
  </si>
  <si>
    <t>42516</t>
  </si>
  <si>
    <t>ТРАНСИВЕР SFP+ 10GE-BX-1270-40</t>
  </si>
  <si>
    <t>Трансивер SFP+ WDM, дальность до 40км (16dB), 1270нм, одноволокрнный, разъем LC</t>
  </si>
  <si>
    <t>42517</t>
  </si>
  <si>
    <t>ТРАНСИВЕР SFP+ 10GE-BX-1330-40</t>
  </si>
  <si>
    <t>Трансивер SFP+ WDM, дальность до 40км (16dB), 1330нм, одноволокрнный, разъем LC</t>
  </si>
  <si>
    <t>42518</t>
  </si>
  <si>
    <t>ТРАНСИВЕР SFP+ 10GE-BX-1270-60</t>
  </si>
  <si>
    <t>Трансивер SFP+ WDM, дальность до 60км (21dB), 1270нм, одноволокрнный, разъем LC</t>
  </si>
  <si>
    <t>42519</t>
  </si>
  <si>
    <t>ТРАНСИВЕР SFP+ 10GE-BX-1330-60</t>
  </si>
  <si>
    <t>Трансивер SFP+ WDM, дальность до 60км (21dB), 1330нм, одноволокрнный, разъем LC</t>
  </si>
  <si>
    <t>43035</t>
  </si>
  <si>
    <t>КАРТА ЛИНЕЙНАЯ ДЛЯ CISCO CATALYST 4500 C 48ПОРТАМИ 10/100/1000 С ПОДДЕРЖКОЙ POE</t>
  </si>
  <si>
    <t>WS-X4648-RJ45V+E</t>
  </si>
  <si>
    <t>43049</t>
  </si>
  <si>
    <t>БЛОК ПИТАНИЯ PWR-C45-2800ACV С МОЩНОСТЬЮ ДО 2800ВТ ДЛЯ КОММУТАТОРА CISCO CATALYST 4500</t>
  </si>
  <si>
    <t>PWR-C45-2800ACV</t>
  </si>
  <si>
    <t>43127</t>
  </si>
  <si>
    <t>МОДУЛЬ ПИТАНИЯ A9K-2KW-DC-V2</t>
  </si>
  <si>
    <t>43130</t>
  </si>
  <si>
    <t>ВЕНТИЛЯТОР WS-C6506-E-FAN</t>
  </si>
  <si>
    <t>Вентилятор WS-C6506-Е-FAN</t>
  </si>
  <si>
    <t>43164</t>
  </si>
  <si>
    <t>БЛОК ПИТАНИЯ PWR-4000-DC</t>
  </si>
  <si>
    <t>Блок питания для Cisco 7600/Catalyst 6500 Series,  Блок питания постоянного тока, мощность 4000 Вт</t>
  </si>
  <si>
    <t>Голосовая интерфейсная карта VWIC3-2MFT-G703 – это универсальная интерфейсная карта, которая комбинирует в себе функции как WAN интерфейса, так и голосового интерфейса (VIC). Карта VWIC3-2MFT-G703 имеет два порта, которые могут быть настроены либо в качесстве E1 голосового интерфейса, либо в качестве WAN интерфейса E1 (G703) для передачи данных. При этом один порт может работать в стандартном режиме E1 с поддержкой сигнализации, а второй порт может работать в режиме без использования сигнализации E1(G.703. Для подключения используются коннекторы RJ-45. 
Данная голосовая карта поддерживается маршрутизаторами Cisco с модели 1921 по модель 3945E.</t>
  </si>
  <si>
    <t>2</t>
  </si>
  <si>
    <t>0</t>
  </si>
  <si>
    <t>3</t>
  </si>
  <si>
    <t>5</t>
  </si>
  <si>
    <t>Предельная сумма лота составляет:   8 131 160,97  руб. с НДС.</t>
  </si>
  <si>
    <t>Приложение 1.2</t>
  </si>
  <si>
    <t>до 12 мая 2015г, до 7 сентября 2015г</t>
  </si>
  <si>
    <t>Декларация соответствия</t>
  </si>
  <si>
    <t>Сертификат соответствия стандартам РФ , техническое описание поставляемого товара, инструкция на русском языке</t>
  </si>
  <si>
    <t xml:space="preserve">Поставщик должен быть авторизованным партнером Cisco Systems                             </t>
  </si>
  <si>
    <t>Авторизационное посьмо от Cisco Cystems</t>
  </si>
  <si>
    <t xml:space="preserve">Поставщик должен быть авторизованным партнером Cisco Systems               </t>
  </si>
  <si>
    <t>Тимофеев И.А. тел. 221-54-78 эл. почта: Timofeev@bashtel.ru</t>
  </si>
  <si>
    <t>Каримов В. Р. тел. 221-54-56 эл. почта: KarimovVR@bashtel.ru</t>
  </si>
  <si>
    <t>+7(347)2215779</t>
  </si>
  <si>
    <t>i.mustafin@bashtel.ru</t>
  </si>
  <si>
    <t>II кв (12.05.2015)</t>
  </si>
  <si>
    <t>III кв (07.09.2015)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</si>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</sst>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2" applyFont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B51"/>
  <sheetViews>
    <sheetView tabSelected="1" topLeftCell="A25" zoomScale="75" zoomScaleNormal="75" workbookViewId="0">
      <selection activeCell="A46" sqref="A46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2" style="10" customWidth="1"/>
    <col min="6" max="6" width="56.85546875" customWidth="1"/>
    <col min="11" max="11" width="19.5703125" style="7" customWidth="1"/>
    <col min="12" max="12" width="16" style="7" customWidth="1"/>
    <col min="13" max="13" width="18.28515625" style="9" customWidth="1"/>
    <col min="14" max="14" width="3.28515625" customWidth="1"/>
    <col min="24" max="27" width="9.140625" style="10"/>
  </cols>
  <sheetData>
    <row r="1" spans="1:28">
      <c r="L1" s="7" t="s">
        <v>103</v>
      </c>
    </row>
    <row r="2" spans="1:28">
      <c r="B2" s="54" t="s">
        <v>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28">
      <c r="B3" t="s">
        <v>20</v>
      </c>
      <c r="C3" s="10" t="s">
        <v>28</v>
      </c>
      <c r="D3" s="22"/>
      <c r="E3" s="22"/>
      <c r="F3" s="21" t="s">
        <v>33</v>
      </c>
      <c r="N3" s="3"/>
    </row>
    <row r="4" spans="1:28" s="11" customFormat="1">
      <c r="B4" s="55" t="s">
        <v>0</v>
      </c>
      <c r="C4" s="58" t="s">
        <v>23</v>
      </c>
      <c r="D4" s="55" t="s">
        <v>14</v>
      </c>
      <c r="E4" s="58" t="s">
        <v>24</v>
      </c>
      <c r="F4" s="55" t="s">
        <v>1</v>
      </c>
      <c r="G4" s="55" t="s">
        <v>13</v>
      </c>
      <c r="H4" s="57"/>
      <c r="I4" s="57"/>
      <c r="J4" s="57"/>
      <c r="K4" s="51" t="s">
        <v>16</v>
      </c>
      <c r="L4" s="49" t="s">
        <v>17</v>
      </c>
      <c r="M4" s="56" t="s">
        <v>19</v>
      </c>
      <c r="N4" s="12"/>
    </row>
    <row r="5" spans="1:28" s="13" customFormat="1" ht="64.5" customHeight="1">
      <c r="B5" s="55"/>
      <c r="C5" s="59"/>
      <c r="D5" s="55"/>
      <c r="E5" s="59"/>
      <c r="F5" s="55"/>
      <c r="G5" s="55"/>
      <c r="H5" s="8" t="s">
        <v>114</v>
      </c>
      <c r="I5" s="8" t="s">
        <v>115</v>
      </c>
      <c r="J5" s="8" t="s">
        <v>15</v>
      </c>
      <c r="K5" s="52"/>
      <c r="L5" s="50"/>
      <c r="M5" s="56"/>
    </row>
    <row r="6" spans="1:28" s="11" customFormat="1">
      <c r="B6" s="14">
        <v>1</v>
      </c>
      <c r="C6" s="24">
        <v>2</v>
      </c>
      <c r="D6" s="14">
        <v>3</v>
      </c>
      <c r="E6" s="25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</row>
    <row r="7" spans="1:28" ht="200.25" customHeight="1">
      <c r="A7" s="10"/>
      <c r="B7" s="6">
        <f t="shared" ref="B7:B27" si="0">ROW()-6</f>
        <v>1</v>
      </c>
      <c r="C7" s="6" t="s">
        <v>35</v>
      </c>
      <c r="D7" s="1" t="s">
        <v>36</v>
      </c>
      <c r="E7" s="1"/>
      <c r="F7" s="1" t="s">
        <v>97</v>
      </c>
      <c r="G7" s="4" t="s">
        <v>37</v>
      </c>
      <c r="H7" s="23">
        <v>1</v>
      </c>
      <c r="I7" s="23">
        <v>0</v>
      </c>
      <c r="J7" s="23">
        <v>1</v>
      </c>
      <c r="K7" s="5">
        <v>68327.600000000006</v>
      </c>
      <c r="L7" s="5">
        <v>68327.600000000006</v>
      </c>
      <c r="M7" s="5">
        <f>SUM(L7*1.18)</f>
        <v>80626.567999999999</v>
      </c>
      <c r="N7" s="10"/>
      <c r="O7" s="10"/>
      <c r="P7" s="10"/>
      <c r="Q7" s="10"/>
      <c r="R7" s="10"/>
      <c r="S7" s="10"/>
      <c r="T7" s="10"/>
      <c r="U7" s="10"/>
      <c r="V7" s="10"/>
      <c r="W7" s="10"/>
      <c r="AB7" s="10"/>
    </row>
    <row r="8" spans="1:28" ht="45">
      <c r="A8" s="10"/>
      <c r="B8" s="6">
        <f t="shared" si="0"/>
        <v>2</v>
      </c>
      <c r="C8" s="6" t="s">
        <v>38</v>
      </c>
      <c r="D8" s="1" t="s">
        <v>39</v>
      </c>
      <c r="E8" s="1"/>
      <c r="F8" s="1" t="s">
        <v>40</v>
      </c>
      <c r="G8" s="4" t="s">
        <v>37</v>
      </c>
      <c r="H8" s="23">
        <v>1</v>
      </c>
      <c r="I8" s="23">
        <v>0</v>
      </c>
      <c r="J8" s="23">
        <v>1</v>
      </c>
      <c r="K8" s="5">
        <v>34588</v>
      </c>
      <c r="L8" s="5">
        <v>34588</v>
      </c>
      <c r="M8" s="5">
        <f t="shared" ref="M8:M27" si="1">SUM(L8*1.18)</f>
        <v>40813.839999999997</v>
      </c>
      <c r="N8" s="10"/>
      <c r="O8" s="10"/>
      <c r="P8" s="10"/>
      <c r="Q8" s="10"/>
      <c r="R8" s="10"/>
      <c r="S8" s="10"/>
      <c r="T8" s="10"/>
      <c r="U8" s="10"/>
      <c r="V8" s="10"/>
      <c r="W8" s="10"/>
      <c r="AB8" s="10"/>
    </row>
    <row r="9" spans="1:28" s="10" customFormat="1" ht="78" customHeight="1">
      <c r="B9" s="6">
        <f t="shared" si="0"/>
        <v>3</v>
      </c>
      <c r="C9" s="6" t="s">
        <v>41</v>
      </c>
      <c r="D9" s="1" t="s">
        <v>42</v>
      </c>
      <c r="E9" s="1"/>
      <c r="F9" s="1" t="s">
        <v>43</v>
      </c>
      <c r="G9" s="4" t="s">
        <v>37</v>
      </c>
      <c r="H9" s="23">
        <v>0</v>
      </c>
      <c r="I9" s="23" t="s">
        <v>98</v>
      </c>
      <c r="J9" s="23">
        <v>2</v>
      </c>
      <c r="K9" s="5">
        <v>322684.24</v>
      </c>
      <c r="L9" s="5">
        <v>645368.48</v>
      </c>
      <c r="M9" s="5">
        <f t="shared" si="1"/>
        <v>761534.80639999988</v>
      </c>
    </row>
    <row r="10" spans="1:28" s="10" customFormat="1" ht="30">
      <c r="B10" s="6">
        <f t="shared" si="0"/>
        <v>4</v>
      </c>
      <c r="C10" s="6" t="s">
        <v>44</v>
      </c>
      <c r="D10" s="1" t="s">
        <v>45</v>
      </c>
      <c r="E10" s="1"/>
      <c r="F10" s="1" t="s">
        <v>46</v>
      </c>
      <c r="G10" s="4" t="s">
        <v>37</v>
      </c>
      <c r="H10" s="23">
        <v>2</v>
      </c>
      <c r="I10" s="23">
        <v>0</v>
      </c>
      <c r="J10" s="23">
        <v>2</v>
      </c>
      <c r="K10" s="5">
        <v>740000</v>
      </c>
      <c r="L10" s="5">
        <v>1480000</v>
      </c>
      <c r="M10" s="5">
        <f t="shared" si="1"/>
        <v>1746400</v>
      </c>
    </row>
    <row r="11" spans="1:28" ht="45">
      <c r="A11" s="10"/>
      <c r="B11" s="6">
        <f t="shared" si="0"/>
        <v>5</v>
      </c>
      <c r="C11" s="6" t="s">
        <v>47</v>
      </c>
      <c r="D11" s="1" t="s">
        <v>48</v>
      </c>
      <c r="E11" s="1"/>
      <c r="F11" s="1" t="s">
        <v>49</v>
      </c>
      <c r="G11" s="4" t="s">
        <v>37</v>
      </c>
      <c r="H11" s="23">
        <v>1</v>
      </c>
      <c r="I11" s="23">
        <v>0</v>
      </c>
      <c r="J11" s="23">
        <v>1</v>
      </c>
      <c r="K11" s="5">
        <v>479273</v>
      </c>
      <c r="L11" s="5">
        <v>479273</v>
      </c>
      <c r="M11" s="5">
        <f t="shared" si="1"/>
        <v>565542.14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AB11" s="10"/>
    </row>
    <row r="12" spans="1:28" ht="30">
      <c r="A12" s="10"/>
      <c r="B12" s="6">
        <f t="shared" si="0"/>
        <v>6</v>
      </c>
      <c r="C12" s="6" t="s">
        <v>50</v>
      </c>
      <c r="D12" s="1" t="s">
        <v>51</v>
      </c>
      <c r="E12" s="1"/>
      <c r="F12" s="1" t="s">
        <v>52</v>
      </c>
      <c r="G12" s="4" t="s">
        <v>37</v>
      </c>
      <c r="H12" s="23">
        <v>1</v>
      </c>
      <c r="I12" s="23">
        <v>0</v>
      </c>
      <c r="J12" s="23">
        <v>1</v>
      </c>
      <c r="K12" s="5">
        <v>480000</v>
      </c>
      <c r="L12" s="5">
        <v>480000</v>
      </c>
      <c r="M12" s="5">
        <f t="shared" si="1"/>
        <v>566400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AB12" s="10"/>
    </row>
    <row r="13" spans="1:28" ht="30">
      <c r="A13" s="10"/>
      <c r="B13" s="6">
        <f t="shared" si="0"/>
        <v>7</v>
      </c>
      <c r="C13" s="6" t="s">
        <v>53</v>
      </c>
      <c r="D13" s="1" t="s">
        <v>54</v>
      </c>
      <c r="E13" s="1"/>
      <c r="F13" s="1" t="s">
        <v>55</v>
      </c>
      <c r="G13" s="4" t="s">
        <v>37</v>
      </c>
      <c r="H13" s="23">
        <v>0</v>
      </c>
      <c r="I13" s="23">
        <v>2</v>
      </c>
      <c r="J13" s="23">
        <v>2</v>
      </c>
      <c r="K13" s="5">
        <v>66200</v>
      </c>
      <c r="L13" s="5">
        <v>132400</v>
      </c>
      <c r="M13" s="5">
        <f t="shared" si="1"/>
        <v>156232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AB13" s="10"/>
    </row>
    <row r="14" spans="1:28" ht="30">
      <c r="A14" s="10"/>
      <c r="B14" s="6">
        <f t="shared" si="0"/>
        <v>8</v>
      </c>
      <c r="C14" s="6" t="s">
        <v>56</v>
      </c>
      <c r="D14" s="1" t="s">
        <v>57</v>
      </c>
      <c r="E14" s="1"/>
      <c r="F14" s="1" t="s">
        <v>58</v>
      </c>
      <c r="G14" s="4" t="s">
        <v>37</v>
      </c>
      <c r="H14" s="23">
        <v>1</v>
      </c>
      <c r="I14" s="23">
        <v>0</v>
      </c>
      <c r="J14" s="23">
        <v>1</v>
      </c>
      <c r="K14" s="5">
        <v>347034</v>
      </c>
      <c r="L14" s="5">
        <v>347034</v>
      </c>
      <c r="M14" s="5">
        <f t="shared" si="1"/>
        <v>409500.12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AB14" s="10"/>
    </row>
    <row r="15" spans="1:28" ht="30">
      <c r="A15" s="10"/>
      <c r="B15" s="6">
        <f t="shared" si="0"/>
        <v>9</v>
      </c>
      <c r="C15" s="6" t="s">
        <v>59</v>
      </c>
      <c r="D15" s="1" t="s">
        <v>60</v>
      </c>
      <c r="E15" s="1"/>
      <c r="F15" s="1" t="s">
        <v>61</v>
      </c>
      <c r="G15" s="4" t="s">
        <v>37</v>
      </c>
      <c r="H15" s="23">
        <v>0</v>
      </c>
      <c r="I15" s="23" t="s">
        <v>100</v>
      </c>
      <c r="J15" s="23">
        <v>3</v>
      </c>
      <c r="K15" s="5">
        <v>632000</v>
      </c>
      <c r="L15" s="5">
        <v>1896000</v>
      </c>
      <c r="M15" s="5">
        <f t="shared" si="1"/>
        <v>2237280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AB15" s="10"/>
    </row>
    <row r="16" spans="1:28" s="10" customFormat="1" ht="30">
      <c r="B16" s="6">
        <f t="shared" si="0"/>
        <v>10</v>
      </c>
      <c r="C16" s="6" t="s">
        <v>62</v>
      </c>
      <c r="D16" s="1" t="s">
        <v>63</v>
      </c>
      <c r="E16" s="1"/>
      <c r="F16" s="1" t="s">
        <v>64</v>
      </c>
      <c r="G16" s="4" t="s">
        <v>37</v>
      </c>
      <c r="H16" s="23">
        <v>0</v>
      </c>
      <c r="I16" s="23">
        <v>2</v>
      </c>
      <c r="J16" s="23">
        <v>2</v>
      </c>
      <c r="K16" s="5">
        <v>81302</v>
      </c>
      <c r="L16" s="5">
        <v>162604</v>
      </c>
      <c r="M16" s="5">
        <f t="shared" si="1"/>
        <v>191872.72</v>
      </c>
    </row>
    <row r="17" spans="1:28" s="10" customFormat="1" ht="30">
      <c r="B17" s="6">
        <f t="shared" si="0"/>
        <v>11</v>
      </c>
      <c r="C17" s="6" t="s">
        <v>65</v>
      </c>
      <c r="D17" s="1" t="s">
        <v>66</v>
      </c>
      <c r="E17" s="1"/>
      <c r="F17" s="1" t="s">
        <v>67</v>
      </c>
      <c r="G17" s="4" t="s">
        <v>37</v>
      </c>
      <c r="H17" s="23">
        <v>2</v>
      </c>
      <c r="I17" s="23">
        <v>0</v>
      </c>
      <c r="J17" s="23">
        <v>2</v>
      </c>
      <c r="K17" s="5">
        <v>6360</v>
      </c>
      <c r="L17" s="5">
        <v>12720</v>
      </c>
      <c r="M17" s="5">
        <f t="shared" si="1"/>
        <v>15009.599999999999</v>
      </c>
    </row>
    <row r="18" spans="1:28" ht="30">
      <c r="A18" s="10"/>
      <c r="B18" s="6">
        <f t="shared" si="0"/>
        <v>12</v>
      </c>
      <c r="C18" s="6" t="s">
        <v>68</v>
      </c>
      <c r="D18" s="1" t="s">
        <v>69</v>
      </c>
      <c r="E18" s="1"/>
      <c r="F18" s="1" t="s">
        <v>70</v>
      </c>
      <c r="G18" s="4" t="s">
        <v>37</v>
      </c>
      <c r="H18" s="23">
        <v>2</v>
      </c>
      <c r="I18" s="23">
        <v>0</v>
      </c>
      <c r="J18" s="23">
        <v>2</v>
      </c>
      <c r="K18" s="5">
        <v>6254</v>
      </c>
      <c r="L18" s="5">
        <v>12508</v>
      </c>
      <c r="M18" s="5">
        <f t="shared" si="1"/>
        <v>14759.439999999999</v>
      </c>
      <c r="N18" s="10"/>
      <c r="O18" s="10"/>
      <c r="P18" s="10"/>
      <c r="Q18" s="10"/>
      <c r="R18" s="10"/>
      <c r="S18" s="10"/>
      <c r="T18" s="10"/>
      <c r="U18" s="10"/>
      <c r="V18" s="10"/>
      <c r="W18" s="10"/>
      <c r="AB18" s="10"/>
    </row>
    <row r="19" spans="1:28" ht="30">
      <c r="A19" s="10"/>
      <c r="B19" s="6">
        <f t="shared" si="0"/>
        <v>13</v>
      </c>
      <c r="C19" s="6" t="s">
        <v>71</v>
      </c>
      <c r="D19" s="1" t="s">
        <v>72</v>
      </c>
      <c r="E19" s="1"/>
      <c r="F19" s="1" t="s">
        <v>73</v>
      </c>
      <c r="G19" s="4" t="s">
        <v>37</v>
      </c>
      <c r="H19" s="23" t="s">
        <v>98</v>
      </c>
      <c r="I19" s="23" t="s">
        <v>99</v>
      </c>
      <c r="J19" s="23">
        <v>2</v>
      </c>
      <c r="K19" s="5">
        <v>11554</v>
      </c>
      <c r="L19" s="5">
        <v>23108</v>
      </c>
      <c r="M19" s="5">
        <f t="shared" si="1"/>
        <v>27267.439999999999</v>
      </c>
      <c r="N19" s="10"/>
      <c r="O19" s="10"/>
      <c r="P19" s="10"/>
      <c r="Q19" s="10"/>
      <c r="R19" s="10"/>
      <c r="S19" s="10"/>
      <c r="T19" s="10"/>
      <c r="U19" s="10"/>
      <c r="V19" s="10"/>
      <c r="W19" s="10"/>
      <c r="AB19" s="10"/>
    </row>
    <row r="20" spans="1:28" s="10" customFormat="1" ht="30">
      <c r="B20" s="6">
        <f t="shared" si="0"/>
        <v>14</v>
      </c>
      <c r="C20" s="6" t="s">
        <v>74</v>
      </c>
      <c r="D20" s="1" t="s">
        <v>75</v>
      </c>
      <c r="E20" s="1"/>
      <c r="F20" s="1" t="s">
        <v>76</v>
      </c>
      <c r="G20" s="4" t="s">
        <v>37</v>
      </c>
      <c r="H20" s="23">
        <v>0</v>
      </c>
      <c r="I20" s="23">
        <v>2</v>
      </c>
      <c r="J20" s="23">
        <v>2</v>
      </c>
      <c r="K20" s="5">
        <v>11554</v>
      </c>
      <c r="L20" s="5">
        <v>23108</v>
      </c>
      <c r="M20" s="5">
        <f t="shared" si="1"/>
        <v>27267.439999999999</v>
      </c>
    </row>
    <row r="21" spans="1:28" ht="30">
      <c r="A21" s="10"/>
      <c r="B21" s="6">
        <f t="shared" si="0"/>
        <v>15</v>
      </c>
      <c r="C21" s="6" t="s">
        <v>77</v>
      </c>
      <c r="D21" s="1" t="s">
        <v>78</v>
      </c>
      <c r="E21" s="1"/>
      <c r="F21" s="1" t="s">
        <v>79</v>
      </c>
      <c r="G21" s="4" t="s">
        <v>37</v>
      </c>
      <c r="H21" s="23">
        <v>0</v>
      </c>
      <c r="I21" s="23" t="s">
        <v>98</v>
      </c>
      <c r="J21" s="23">
        <v>2</v>
      </c>
      <c r="K21" s="5">
        <v>27772</v>
      </c>
      <c r="L21" s="5">
        <v>55544</v>
      </c>
      <c r="M21" s="5">
        <f t="shared" si="1"/>
        <v>65541.919999999998</v>
      </c>
      <c r="N21" s="10"/>
      <c r="O21" s="10"/>
      <c r="P21" s="10"/>
      <c r="Q21" s="10"/>
      <c r="R21" s="10"/>
      <c r="S21" s="10"/>
      <c r="T21" s="10"/>
      <c r="U21" s="10"/>
      <c r="V21" s="10"/>
      <c r="W21" s="10"/>
      <c r="AB21" s="10"/>
    </row>
    <row r="22" spans="1:28" s="10" customFormat="1" ht="30">
      <c r="B22" s="6">
        <f t="shared" si="0"/>
        <v>16</v>
      </c>
      <c r="C22" s="6" t="s">
        <v>80</v>
      </c>
      <c r="D22" s="1" t="s">
        <v>81</v>
      </c>
      <c r="E22" s="1"/>
      <c r="F22" s="1" t="s">
        <v>82</v>
      </c>
      <c r="G22" s="4" t="s">
        <v>37</v>
      </c>
      <c r="H22" s="23">
        <v>2</v>
      </c>
      <c r="I22" s="23">
        <v>0</v>
      </c>
      <c r="J22" s="23">
        <v>2</v>
      </c>
      <c r="K22" s="5">
        <v>27772</v>
      </c>
      <c r="L22" s="5">
        <v>55544</v>
      </c>
      <c r="M22" s="5">
        <f t="shared" si="1"/>
        <v>65541.919999999998</v>
      </c>
    </row>
    <row r="23" spans="1:28" ht="60">
      <c r="A23" s="10"/>
      <c r="B23" s="6">
        <f t="shared" si="0"/>
        <v>17</v>
      </c>
      <c r="C23" s="6" t="s">
        <v>83</v>
      </c>
      <c r="D23" s="1" t="s">
        <v>84</v>
      </c>
      <c r="E23" s="1"/>
      <c r="F23" s="1" t="s">
        <v>85</v>
      </c>
      <c r="G23" s="4" t="s">
        <v>37</v>
      </c>
      <c r="H23" s="23">
        <v>0</v>
      </c>
      <c r="I23" s="23">
        <v>1</v>
      </c>
      <c r="J23" s="23">
        <v>1</v>
      </c>
      <c r="K23" s="5">
        <v>173401.3</v>
      </c>
      <c r="L23" s="5">
        <v>173401.3</v>
      </c>
      <c r="M23" s="5">
        <f t="shared" si="1"/>
        <v>204613.53399999999</v>
      </c>
      <c r="N23" s="10"/>
      <c r="O23" s="10"/>
      <c r="P23" s="10"/>
      <c r="Q23" s="10"/>
      <c r="R23" s="10"/>
      <c r="S23" s="10"/>
      <c r="T23" s="10"/>
      <c r="U23" s="10"/>
      <c r="V23" s="10"/>
      <c r="W23" s="10"/>
      <c r="AB23" s="10"/>
    </row>
    <row r="24" spans="1:28" ht="75">
      <c r="A24" s="10"/>
      <c r="B24" s="6">
        <f t="shared" si="0"/>
        <v>18</v>
      </c>
      <c r="C24" s="6" t="s">
        <v>86</v>
      </c>
      <c r="D24" s="1" t="s">
        <v>87</v>
      </c>
      <c r="E24" s="1"/>
      <c r="F24" s="1" t="s">
        <v>88</v>
      </c>
      <c r="G24" s="4" t="s">
        <v>37</v>
      </c>
      <c r="H24" s="23">
        <v>2</v>
      </c>
      <c r="I24" s="23">
        <v>0</v>
      </c>
      <c r="J24" s="23">
        <v>2</v>
      </c>
      <c r="K24" s="5">
        <v>46156</v>
      </c>
      <c r="L24" s="5">
        <v>92312</v>
      </c>
      <c r="M24" s="5">
        <f t="shared" si="1"/>
        <v>108928.15999999999</v>
      </c>
      <c r="N24" s="10"/>
      <c r="O24" s="10"/>
      <c r="P24" s="10"/>
      <c r="Q24" s="10"/>
      <c r="R24" s="10"/>
      <c r="S24" s="10"/>
      <c r="T24" s="10"/>
      <c r="U24" s="10"/>
      <c r="V24" s="10"/>
      <c r="W24" s="10"/>
      <c r="AB24" s="10"/>
    </row>
    <row r="25" spans="1:28" ht="30">
      <c r="A25" s="10"/>
      <c r="B25" s="6">
        <f t="shared" si="0"/>
        <v>19</v>
      </c>
      <c r="C25" s="6" t="s">
        <v>89</v>
      </c>
      <c r="D25" s="1" t="s">
        <v>90</v>
      </c>
      <c r="E25" s="1"/>
      <c r="F25" s="1" t="s">
        <v>90</v>
      </c>
      <c r="G25" s="4" t="s">
        <v>37</v>
      </c>
      <c r="H25" s="23" t="s">
        <v>99</v>
      </c>
      <c r="I25" s="23" t="s">
        <v>101</v>
      </c>
      <c r="J25" s="23">
        <v>5</v>
      </c>
      <c r="K25" s="5">
        <v>64780</v>
      </c>
      <c r="L25" s="5">
        <v>323900</v>
      </c>
      <c r="M25" s="5">
        <f t="shared" si="1"/>
        <v>382202</v>
      </c>
      <c r="N25" s="10"/>
      <c r="O25" s="10"/>
      <c r="P25" s="10"/>
      <c r="Q25" s="10"/>
      <c r="R25" s="10"/>
      <c r="S25" s="10"/>
      <c r="T25" s="10"/>
      <c r="U25" s="10"/>
      <c r="V25" s="10"/>
      <c r="W25" s="10"/>
      <c r="AB25" s="10"/>
    </row>
    <row r="26" spans="1:28" ht="30">
      <c r="A26" s="10"/>
      <c r="B26" s="6">
        <f t="shared" si="0"/>
        <v>20</v>
      </c>
      <c r="C26" s="6" t="s">
        <v>91</v>
      </c>
      <c r="D26" s="1" t="s">
        <v>92</v>
      </c>
      <c r="E26" s="1"/>
      <c r="F26" s="1" t="s">
        <v>93</v>
      </c>
      <c r="G26" s="4" t="s">
        <v>37</v>
      </c>
      <c r="H26" s="23">
        <v>0</v>
      </c>
      <c r="I26" s="23" t="s">
        <v>98</v>
      </c>
      <c r="J26" s="23">
        <v>2</v>
      </c>
      <c r="K26" s="5">
        <v>11452</v>
      </c>
      <c r="L26" s="5">
        <v>22904</v>
      </c>
      <c r="M26" s="5">
        <f t="shared" si="1"/>
        <v>27026.719999999998</v>
      </c>
      <c r="N26" s="10"/>
      <c r="O26" s="10"/>
      <c r="P26" s="10"/>
      <c r="Q26" s="10"/>
      <c r="R26" s="10"/>
      <c r="S26" s="10"/>
      <c r="T26" s="10"/>
      <c r="U26" s="10"/>
      <c r="V26" s="10"/>
      <c r="W26" s="10"/>
      <c r="AB26" s="10"/>
    </row>
    <row r="27" spans="1:28" ht="30">
      <c r="A27" s="10"/>
      <c r="B27" s="6">
        <f t="shared" si="0"/>
        <v>21</v>
      </c>
      <c r="C27" s="6" t="s">
        <v>94</v>
      </c>
      <c r="D27" s="1" t="s">
        <v>95</v>
      </c>
      <c r="E27" s="1"/>
      <c r="F27" s="1" t="s">
        <v>96</v>
      </c>
      <c r="G27" s="4" t="s">
        <v>37</v>
      </c>
      <c r="H27" s="23" t="s">
        <v>99</v>
      </c>
      <c r="I27" s="23" t="s">
        <v>98</v>
      </c>
      <c r="J27" s="23">
        <v>2</v>
      </c>
      <c r="K27" s="5">
        <v>185085</v>
      </c>
      <c r="L27" s="5">
        <v>370170</v>
      </c>
      <c r="M27" s="5">
        <f t="shared" si="1"/>
        <v>436800.6</v>
      </c>
      <c r="N27" s="10"/>
      <c r="O27" s="10"/>
      <c r="P27" s="10"/>
      <c r="Q27" s="10"/>
      <c r="R27" s="10"/>
      <c r="S27" s="10"/>
      <c r="T27" s="10"/>
      <c r="U27" s="10"/>
      <c r="V27" s="10"/>
      <c r="W27" s="10"/>
      <c r="AB27" s="10"/>
    </row>
    <row r="28" spans="1:28">
      <c r="A28" s="10"/>
      <c r="B28" s="16"/>
      <c r="C28" s="18"/>
      <c r="D28" s="17"/>
      <c r="E28" s="17"/>
      <c r="F28" s="17"/>
      <c r="G28" s="18"/>
      <c r="H28" s="18"/>
      <c r="I28" s="18"/>
      <c r="J28" s="18"/>
      <c r="K28" s="19"/>
      <c r="L28" s="20">
        <f>SUM($L$7:$L$27)</f>
        <v>6890814.3799999999</v>
      </c>
      <c r="M28" s="5">
        <f>SUM(L28*1.18)</f>
        <v>8131160.9683999997</v>
      </c>
      <c r="N28" s="10"/>
      <c r="O28" s="10"/>
      <c r="P28" s="10"/>
      <c r="Q28" s="10"/>
      <c r="R28" s="10"/>
      <c r="S28" s="10"/>
      <c r="T28" s="10"/>
      <c r="U28" s="10"/>
      <c r="V28" s="10"/>
      <c r="W28" s="10"/>
      <c r="AB28" s="10"/>
    </row>
    <row r="29" spans="1:28">
      <c r="A29" s="10"/>
      <c r="B29" s="15"/>
      <c r="C29" s="15"/>
      <c r="D29" s="2"/>
      <c r="E29" s="2"/>
      <c r="F29" s="2"/>
      <c r="G29" s="15"/>
      <c r="H29" s="15"/>
      <c r="I29" s="15"/>
      <c r="J29" s="15"/>
      <c r="K29" s="15"/>
      <c r="L29" s="15" t="s">
        <v>18</v>
      </c>
      <c r="M29" s="30">
        <f>M28-L28</f>
        <v>1240346.5883999998</v>
      </c>
      <c r="N29" s="10"/>
      <c r="O29" s="10"/>
      <c r="P29" s="10"/>
      <c r="Q29" s="10"/>
      <c r="R29" s="10"/>
      <c r="S29" s="10"/>
      <c r="T29" s="10"/>
      <c r="U29" s="10"/>
      <c r="V29" s="10"/>
      <c r="W29" s="10"/>
      <c r="AB29" s="10"/>
    </row>
    <row r="30" spans="1:28">
      <c r="A30" s="10"/>
      <c r="B30" s="48" t="s">
        <v>102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10"/>
      <c r="O30" s="10"/>
      <c r="P30" s="10"/>
      <c r="Q30" s="10"/>
      <c r="R30" s="10"/>
      <c r="S30" s="10"/>
      <c r="T30" s="10"/>
      <c r="U30" s="10"/>
      <c r="V30" s="10"/>
      <c r="W30" s="10"/>
      <c r="AB30" s="10"/>
    </row>
    <row r="31" spans="1:28">
      <c r="B31" s="48" t="s">
        <v>2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</row>
    <row r="32" spans="1:28" s="10" customFormat="1">
      <c r="B32" s="53" t="s">
        <v>3</v>
      </c>
      <c r="C32" s="53"/>
      <c r="D32" s="53"/>
      <c r="E32" s="45" t="s">
        <v>104</v>
      </c>
      <c r="F32" s="45"/>
      <c r="G32" s="45"/>
      <c r="H32" s="45"/>
      <c r="I32" s="45"/>
      <c r="J32" s="45"/>
      <c r="K32" s="45"/>
      <c r="L32" s="45"/>
    </row>
    <row r="33" spans="2:16" s="10" customFormat="1" ht="32.1" customHeight="1">
      <c r="B33" s="47" t="s">
        <v>4</v>
      </c>
      <c r="C33" s="47"/>
      <c r="D33" s="47"/>
      <c r="E33" s="46" t="s">
        <v>8</v>
      </c>
      <c r="F33" s="46"/>
      <c r="G33" s="46"/>
      <c r="H33" s="46"/>
      <c r="I33" s="46"/>
      <c r="J33" s="46"/>
      <c r="K33" s="46"/>
      <c r="L33" s="46"/>
      <c r="M33" s="2"/>
      <c r="N33" s="2"/>
      <c r="O33" s="2"/>
      <c r="P33" s="2"/>
    </row>
    <row r="34" spans="2:16" s="10" customFormat="1" ht="15" customHeight="1">
      <c r="B34" s="47" t="s">
        <v>5</v>
      </c>
      <c r="C34" s="47"/>
      <c r="D34" s="47"/>
      <c r="E34" s="48" t="s">
        <v>105</v>
      </c>
      <c r="F34" s="48"/>
      <c r="G34" s="48"/>
      <c r="H34" s="48"/>
      <c r="I34" s="48"/>
      <c r="J34" s="48"/>
      <c r="K34" s="48"/>
      <c r="L34" s="48"/>
    </row>
    <row r="35" spans="2:16" s="10" customFormat="1" ht="15" customHeight="1">
      <c r="B35" s="47"/>
      <c r="C35" s="47"/>
      <c r="D35" s="47"/>
      <c r="E35" s="48" t="s">
        <v>106</v>
      </c>
      <c r="F35" s="48"/>
      <c r="G35" s="48"/>
      <c r="H35" s="48"/>
      <c r="I35" s="48"/>
      <c r="J35" s="48"/>
      <c r="K35" s="48"/>
      <c r="L35" s="48"/>
    </row>
    <row r="36" spans="2:16" s="10" customFormat="1" ht="15" customHeight="1">
      <c r="B36" s="47"/>
      <c r="C36" s="47"/>
      <c r="D36" s="47"/>
      <c r="E36" s="48" t="s">
        <v>107</v>
      </c>
      <c r="F36" s="48"/>
      <c r="G36" s="48"/>
      <c r="H36" s="48"/>
      <c r="I36" s="48"/>
      <c r="J36" s="48"/>
      <c r="K36" s="48"/>
      <c r="L36" s="48"/>
    </row>
    <row r="37" spans="2:16" s="10" customFormat="1" ht="15" customHeight="1">
      <c r="B37" s="47"/>
      <c r="C37" s="47"/>
      <c r="D37" s="47"/>
      <c r="E37" s="48" t="s">
        <v>108</v>
      </c>
      <c r="F37" s="48"/>
      <c r="G37" s="48"/>
      <c r="H37" s="48"/>
      <c r="I37" s="48"/>
      <c r="J37" s="48"/>
      <c r="K37" s="48"/>
      <c r="L37" s="48"/>
    </row>
    <row r="38" spans="2:16" s="10" customFormat="1" ht="15.75" customHeight="1">
      <c r="B38" s="47"/>
      <c r="C38" s="47"/>
      <c r="D38" s="47"/>
      <c r="E38" s="48" t="s">
        <v>109</v>
      </c>
      <c r="F38" s="48"/>
      <c r="G38" s="48"/>
      <c r="H38" s="48"/>
      <c r="I38" s="48"/>
      <c r="J38" s="48"/>
      <c r="K38" s="48"/>
      <c r="L38" s="48"/>
    </row>
    <row r="39" spans="2:16" s="10" customFormat="1">
      <c r="B39" s="53" t="s">
        <v>22</v>
      </c>
      <c r="C39" s="53"/>
      <c r="D39" s="53"/>
      <c r="E39" s="48" t="s">
        <v>21</v>
      </c>
      <c r="F39" s="48"/>
      <c r="G39" s="48"/>
      <c r="H39" s="48"/>
      <c r="I39" s="48"/>
      <c r="J39" s="48"/>
      <c r="K39" s="48"/>
      <c r="L39" s="48"/>
    </row>
    <row r="40" spans="2:16" s="10" customFormat="1">
      <c r="B40" s="53" t="s">
        <v>6</v>
      </c>
      <c r="C40" s="53"/>
      <c r="D40" s="53"/>
      <c r="E40" s="48" t="s">
        <v>110</v>
      </c>
      <c r="F40" s="48"/>
      <c r="G40" s="48"/>
      <c r="H40" s="48"/>
      <c r="I40" s="48"/>
      <c r="J40" s="48"/>
      <c r="K40" s="48"/>
      <c r="L40" s="48"/>
    </row>
    <row r="41" spans="2:16" s="10" customFormat="1">
      <c r="B41" s="53" t="s">
        <v>7</v>
      </c>
      <c r="C41" s="53"/>
      <c r="D41" s="53"/>
      <c r="E41" s="48" t="s">
        <v>111</v>
      </c>
      <c r="F41" s="48"/>
      <c r="G41" s="48"/>
      <c r="H41" s="48"/>
      <c r="I41" s="48"/>
      <c r="J41" s="48"/>
      <c r="K41" s="48"/>
      <c r="L41" s="48"/>
    </row>
    <row r="42" spans="2:16" s="10" customFormat="1" ht="15" customHeight="1">
      <c r="B42" s="35" t="s">
        <v>116</v>
      </c>
      <c r="C42" s="35"/>
      <c r="D42" s="35"/>
      <c r="E42" s="36" t="s">
        <v>117</v>
      </c>
      <c r="F42" s="37"/>
      <c r="G42" s="37"/>
      <c r="H42" s="37"/>
      <c r="I42" s="37"/>
      <c r="J42" s="37"/>
      <c r="K42" s="37"/>
      <c r="L42" s="38"/>
    </row>
    <row r="43" spans="2:16" s="10" customFormat="1">
      <c r="B43" s="35"/>
      <c r="C43" s="35"/>
      <c r="D43" s="35"/>
      <c r="E43" s="39"/>
      <c r="F43" s="40"/>
      <c r="G43" s="40"/>
      <c r="H43" s="40"/>
      <c r="I43" s="40"/>
      <c r="J43" s="40"/>
      <c r="K43" s="40"/>
      <c r="L43" s="41"/>
    </row>
    <row r="44" spans="2:16" s="10" customFormat="1">
      <c r="B44" s="35"/>
      <c r="C44" s="35"/>
      <c r="D44" s="35"/>
      <c r="E44" s="42"/>
      <c r="F44" s="43"/>
      <c r="G44" s="43"/>
      <c r="H44" s="43"/>
      <c r="I44" s="43"/>
      <c r="J44" s="43"/>
      <c r="K44" s="43"/>
      <c r="L44" s="44"/>
    </row>
    <row r="45" spans="2:16" s="10" customFormat="1">
      <c r="B45" s="26"/>
      <c r="C45" s="26"/>
      <c r="D45" s="26"/>
      <c r="E45" s="27"/>
      <c r="F45" s="27"/>
      <c r="G45" s="27"/>
      <c r="H45" s="27"/>
      <c r="I45" s="27"/>
      <c r="J45" s="27"/>
      <c r="K45" s="27"/>
      <c r="L45" s="27"/>
    </row>
    <row r="46" spans="2:16" s="10" customFormat="1">
      <c r="B46" s="31"/>
      <c r="C46" s="31"/>
      <c r="D46" s="31"/>
      <c r="E46" s="31"/>
      <c r="F46" s="31"/>
      <c r="G46" s="31"/>
      <c r="H46" s="27"/>
      <c r="I46" s="27"/>
      <c r="J46" s="27"/>
      <c r="K46" s="27"/>
      <c r="L46" s="27"/>
    </row>
    <row r="47" spans="2:16" s="10" customFormat="1">
      <c r="B47" s="31"/>
      <c r="C47" s="31"/>
      <c r="D47" s="31"/>
      <c r="E47" s="31"/>
      <c r="F47" s="31"/>
      <c r="G47" s="31"/>
    </row>
    <row r="48" spans="2:16" s="10" customFormat="1">
      <c r="B48" s="31" t="s">
        <v>10</v>
      </c>
      <c r="C48" s="31"/>
      <c r="D48" s="31"/>
      <c r="E48" s="31"/>
      <c r="F48" s="31"/>
      <c r="G48" s="31"/>
    </row>
    <row r="49" spans="2:7">
      <c r="B49" s="31"/>
      <c r="C49" s="32" t="str">
        <f>Query2_USERN</f>
        <v>Мустафин Ильдар Загирович</v>
      </c>
      <c r="D49" s="31"/>
      <c r="E49" s="31"/>
      <c r="F49" s="31"/>
      <c r="G49" s="31"/>
    </row>
    <row r="50" spans="2:7">
      <c r="B50" s="31" t="s">
        <v>11</v>
      </c>
      <c r="C50" s="33" t="s">
        <v>112</v>
      </c>
      <c r="D50" s="31"/>
      <c r="E50" s="31"/>
      <c r="F50" s="31"/>
      <c r="G50" s="31"/>
    </row>
    <row r="51" spans="2:7">
      <c r="B51" s="31" t="s">
        <v>12</v>
      </c>
      <c r="C51" s="34" t="s">
        <v>113</v>
      </c>
      <c r="D51" s="31"/>
      <c r="E51" s="31"/>
      <c r="F51" s="31"/>
      <c r="G51" s="31"/>
    </row>
  </sheetData>
  <mergeCells count="31">
    <mergeCell ref="B2:M2"/>
    <mergeCell ref="B4:B5"/>
    <mergeCell ref="D4:D5"/>
    <mergeCell ref="M4:M5"/>
    <mergeCell ref="F4:F5"/>
    <mergeCell ref="G4:G5"/>
    <mergeCell ref="H4:J4"/>
    <mergeCell ref="C4:C5"/>
    <mergeCell ref="E4:E5"/>
    <mergeCell ref="L4:L5"/>
    <mergeCell ref="K4:K5"/>
    <mergeCell ref="B32:D32"/>
    <mergeCell ref="B31:M31"/>
    <mergeCell ref="B33:D33"/>
    <mergeCell ref="B30:M30"/>
    <mergeCell ref="B42:D44"/>
    <mergeCell ref="E42:L44"/>
    <mergeCell ref="E32:L32"/>
    <mergeCell ref="E33:L33"/>
    <mergeCell ref="B34:D38"/>
    <mergeCell ref="E34:L34"/>
    <mergeCell ref="B40:D40"/>
    <mergeCell ref="E40:L40"/>
    <mergeCell ref="B41:D41"/>
    <mergeCell ref="E41:L41"/>
    <mergeCell ref="E35:L35"/>
    <mergeCell ref="E36:L36"/>
    <mergeCell ref="E37:L37"/>
    <mergeCell ref="E38:L38"/>
    <mergeCell ref="B39:D39"/>
    <mergeCell ref="E39:L39"/>
  </mergeCells>
  <hyperlinks>
    <hyperlink ref="C51" r:id="rId1"/>
  </hyperlinks>
  <pageMargins left="0.78740157480314965" right="0.39370078740157483" top="0.78740157480314965" bottom="0.39370078740157483" header="0.31496062992125984" footer="0.31496062992125984"/>
  <pageSetup paperSize="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8" t="s">
        <v>25</v>
      </c>
      <c r="B5" t="e">
        <f>XLR_ERRNAME</f>
        <v>#NAME?</v>
      </c>
    </row>
    <row r="6" spans="1:19">
      <c r="A6" t="s">
        <v>26</v>
      </c>
      <c r="B6">
        <v>7297</v>
      </c>
      <c r="C6" s="29" t="s">
        <v>27</v>
      </c>
      <c r="D6">
        <v>4867</v>
      </c>
      <c r="E6" s="29" t="s">
        <v>28</v>
      </c>
      <c r="F6" s="29" t="s">
        <v>29</v>
      </c>
      <c r="G6" s="29" t="s">
        <v>30</v>
      </c>
      <c r="H6" s="29" t="s">
        <v>30</v>
      </c>
      <c r="I6" s="29" t="s">
        <v>30</v>
      </c>
      <c r="J6" s="29" t="s">
        <v>28</v>
      </c>
      <c r="K6" s="29" t="s">
        <v>31</v>
      </c>
      <c r="L6" s="29" t="s">
        <v>32</v>
      </c>
      <c r="M6" s="29" t="s">
        <v>30</v>
      </c>
      <c r="N6" s="29" t="s">
        <v>30</v>
      </c>
      <c r="O6">
        <v>246342</v>
      </c>
      <c r="P6" s="29" t="s">
        <v>33</v>
      </c>
      <c r="Q6">
        <v>0</v>
      </c>
      <c r="R6" s="29" t="s">
        <v>30</v>
      </c>
      <c r="S6" s="29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dcterms:created xsi:type="dcterms:W3CDTF">2013-12-19T08:11:42Z</dcterms:created>
  <dcterms:modified xsi:type="dcterms:W3CDTF">2014-12-05T06:08:24Z</dcterms:modified>
</cp:coreProperties>
</file>